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1480" yWindow="-120" windowWidth="29040" windowHeight="16440"/>
  </bookViews>
  <sheets>
    <sheet name="Foglio1" sheetId="1" r:id="rId1"/>
  </sheets>
  <definedNames>
    <definedName name="_xlnm.Print_Area" localSheetId="0">Foglio1!$B$1:$K$33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6" i="1"/>
  <c r="F20" i="1"/>
  <c r="F22" i="1"/>
  <c r="F26" i="1"/>
  <c r="F30" i="1"/>
  <c r="F28" i="1"/>
  <c r="E32" i="1" l="1"/>
  <c r="F14" i="1" l="1"/>
  <c r="F32" i="1" s="1"/>
</calcChain>
</file>

<file path=xl/sharedStrings.xml><?xml version="1.0" encoding="utf-8"?>
<sst xmlns="http://schemas.openxmlformats.org/spreadsheetml/2006/main" count="83" uniqueCount="60">
  <si>
    <t>TOT</t>
  </si>
  <si>
    <t>R/P</t>
  </si>
  <si>
    <t>MC</t>
  </si>
  <si>
    <t>NM</t>
  </si>
  <si>
    <t>TM</t>
  </si>
  <si>
    <t>ALT</t>
  </si>
  <si>
    <t>ETO</t>
  </si>
  <si>
    <t>ATO</t>
  </si>
  <si>
    <t>RAD</t>
  </si>
  <si>
    <t>T/O:</t>
  </si>
  <si>
    <t>LAND:</t>
  </si>
  <si>
    <t>RWY:</t>
  </si>
  <si>
    <t>QNH:</t>
  </si>
  <si>
    <t>FROM:</t>
  </si>
  <si>
    <t>TO:</t>
  </si>
  <si>
    <t>GND</t>
  </si>
  <si>
    <t>TWR</t>
  </si>
  <si>
    <t>APP</t>
  </si>
  <si>
    <t>FIR</t>
  </si>
  <si>
    <t>COM</t>
  </si>
  <si>
    <t>NAV</t>
  </si>
  <si>
    <t>DATA:</t>
  </si>
  <si>
    <t>PILOT</t>
  </si>
  <si>
    <t xml:space="preserve"> </t>
  </si>
  <si>
    <t>FREQUENCY</t>
  </si>
  <si>
    <t>FRANK CAVA</t>
  </si>
  <si>
    <t>Speed</t>
  </si>
  <si>
    <t>RJCW</t>
  </si>
  <si>
    <t>WKE</t>
  </si>
  <si>
    <t>RSE</t>
  </si>
  <si>
    <t>AWE</t>
  </si>
  <si>
    <t>TBE</t>
  </si>
  <si>
    <t>08/26</t>
  </si>
  <si>
    <t>MVE 286 41NM</t>
  </si>
  <si>
    <t>WKE 166 67MN</t>
  </si>
  <si>
    <t>WKE 172 37MN</t>
  </si>
  <si>
    <t>RSE 134 45MN</t>
  </si>
  <si>
    <t>WKE 285 32NM</t>
  </si>
  <si>
    <t>2ND LEG IVACARS</t>
  </si>
  <si>
    <t>MVE</t>
  </si>
  <si>
    <t>NSE</t>
  </si>
  <si>
    <t>R/P :</t>
  </si>
  <si>
    <t>screenshot</t>
  </si>
  <si>
    <t>RJEB</t>
  </si>
  <si>
    <t>Velocità :</t>
  </si>
  <si>
    <t>BEECHCRAFT BE58</t>
  </si>
  <si>
    <t>158</t>
  </si>
  <si>
    <t>S</t>
  </si>
  <si>
    <t>C</t>
  </si>
  <si>
    <t>salita S</t>
  </si>
  <si>
    <t>crociera C</t>
  </si>
  <si>
    <t>discesa D</t>
  </si>
  <si>
    <t>Mombetsu Airport</t>
  </si>
  <si>
    <t>303</t>
  </si>
  <si>
    <t>RSE 156 17NM</t>
  </si>
  <si>
    <t>RJCW Wakkanai</t>
  </si>
  <si>
    <t>6/24</t>
  </si>
  <si>
    <t>OKKAIDO NORTH TOUR</t>
  </si>
  <si>
    <t>360GRD CIRC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</si>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</sst>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[$-F400]h:mm:ss\ AM/PM"/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6"/>
      <color rgb="FFFF993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2" xfId="0" applyFont="1" applyBorder="1"/>
    <xf numFmtId="0" fontId="4" fillId="0" borderId="11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Border="1"/>
    <xf numFmtId="0" fontId="4" fillId="0" borderId="16" xfId="0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34" xfId="0" applyNumberFormat="1" applyFont="1" applyBorder="1" applyAlignment="1" applyProtection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15" fillId="0" borderId="22" xfId="2" applyFont="1" applyBorder="1" applyAlignment="1" applyProtection="1">
      <alignment horizontal="center" vertical="center"/>
    </xf>
    <xf numFmtId="41" fontId="15" fillId="0" borderId="21" xfId="2" applyFont="1" applyBorder="1" applyAlignment="1" applyProtection="1">
      <alignment horizontal="center" vertical="center"/>
    </xf>
    <xf numFmtId="0" fontId="16" fillId="0" borderId="38" xfId="0" applyNumberFormat="1" applyFont="1" applyBorder="1" applyAlignment="1" applyProtection="1">
      <alignment horizontal="center" vertical="center"/>
    </xf>
    <xf numFmtId="0" fontId="16" fillId="0" borderId="42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1" fontId="15" fillId="0" borderId="17" xfId="2" applyFont="1" applyBorder="1" applyAlignment="1" applyProtection="1">
      <alignment horizontal="center" vertical="center"/>
    </xf>
    <xf numFmtId="41" fontId="15" fillId="0" borderId="18" xfId="2" applyFont="1" applyBorder="1" applyAlignment="1" applyProtection="1">
      <alignment horizontal="center" vertical="center"/>
    </xf>
    <xf numFmtId="0" fontId="16" fillId="0" borderId="19" xfId="0" applyNumberFormat="1" applyFont="1" applyBorder="1" applyAlignment="1" applyProtection="1">
      <alignment horizontal="center" vertical="center"/>
    </xf>
    <xf numFmtId="0" fontId="16" fillId="0" borderId="20" xfId="0" applyNumberFormat="1" applyFont="1" applyBorder="1" applyAlignment="1" applyProtection="1">
      <alignment horizontal="center" vertical="center"/>
    </xf>
    <xf numFmtId="0" fontId="16" fillId="0" borderId="37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1" fontId="15" fillId="0" borderId="2" xfId="2" applyFont="1" applyBorder="1" applyAlignment="1" applyProtection="1">
      <alignment horizontal="center" vertical="center"/>
    </xf>
    <xf numFmtId="41" fontId="15" fillId="0" borderId="28" xfId="2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48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50" xfId="0" applyNumberFormat="1" applyFont="1" applyBorder="1" applyAlignment="1">
      <alignment horizontal="center" vertical="center"/>
    </xf>
    <xf numFmtId="2" fontId="11" fillId="0" borderId="49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2" fontId="13" fillId="0" borderId="52" xfId="0" applyNumberFormat="1" applyFont="1" applyBorder="1" applyAlignment="1">
      <alignment horizontal="center" vertical="center"/>
    </xf>
    <xf numFmtId="2" fontId="13" fillId="0" borderId="5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1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1" fontId="15" fillId="0" borderId="2" xfId="2" applyFont="1" applyBorder="1" applyAlignment="1">
      <alignment horizontal="center" vertical="center"/>
    </xf>
    <xf numFmtId="41" fontId="15" fillId="0" borderId="28" xfId="2" applyFont="1" applyBorder="1" applyAlignment="1">
      <alignment horizontal="center" vertical="center"/>
    </xf>
    <xf numFmtId="0" fontId="16" fillId="0" borderId="6" xfId="0" applyNumberFormat="1" applyFont="1" applyBorder="1" applyAlignment="1" applyProtection="1">
      <alignment horizontal="center" vertical="center"/>
    </xf>
    <xf numFmtId="0" fontId="16" fillId="0" borderId="7" xfId="0" applyNumberFormat="1" applyFont="1" applyBorder="1" applyAlignment="1" applyProtection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35" xfId="0" applyFont="1" applyBorder="1" applyAlignment="1">
      <alignment horizont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Zeros="0" tabSelected="1" zoomScale="80" zoomScaleNormal="80" workbookViewId="0">
      <selection activeCell="O11" sqref="O11:X36"/>
    </sheetView>
  </sheetViews>
  <sheetFormatPr defaultColWidth="9.140625" defaultRowHeight="21" x14ac:dyDescent="0.35"/>
  <cols>
    <col min="1" max="1" width="25.140625" style="1" bestFit="1" customWidth="1"/>
    <col min="2" max="2" width="9.140625" style="1"/>
    <col min="3" max="3" width="24.140625" style="1" customWidth="1"/>
    <col min="4" max="4" width="15.5703125" style="1" customWidth="1"/>
    <col min="5" max="5" width="8.42578125" style="1" customWidth="1"/>
    <col min="6" max="8" width="10.140625" style="1" customWidth="1"/>
    <col min="9" max="9" width="6.28515625" style="1" customWidth="1"/>
    <col min="10" max="10" width="10.28515625" style="1" customWidth="1"/>
    <col min="11" max="11" width="22" style="1" bestFit="1" customWidth="1"/>
    <col min="12" max="12" width="13.5703125" style="1" bestFit="1" customWidth="1"/>
    <col min="13" max="13" width="13.140625" style="1" customWidth="1"/>
    <col min="14" max="14" width="13.85546875" style="1" customWidth="1"/>
    <col min="15" max="16" width="9.140625" style="1"/>
    <col min="17" max="17" width="13.5703125" style="1" bestFit="1" customWidth="1"/>
    <col min="18" max="16384" width="9.140625" style="1"/>
  </cols>
  <sheetData>
    <row r="1" spans="1:20" ht="21.75" thickBot="1" x14ac:dyDescent="0.4">
      <c r="C1" s="7" t="s">
        <v>57</v>
      </c>
    </row>
    <row r="2" spans="1:20" ht="22.5" thickTop="1" thickBot="1" x14ac:dyDescent="0.4">
      <c r="A2" s="3"/>
      <c r="B2" s="175" t="s">
        <v>21</v>
      </c>
      <c r="C2" s="171">
        <v>44278</v>
      </c>
      <c r="D2" s="172"/>
      <c r="E2" s="175" t="s">
        <v>13</v>
      </c>
      <c r="F2" s="78" t="s">
        <v>27</v>
      </c>
      <c r="G2" s="10"/>
      <c r="H2" s="177" t="s">
        <v>14</v>
      </c>
      <c r="I2" s="78" t="s">
        <v>43</v>
      </c>
      <c r="J2" s="45" t="s">
        <v>22</v>
      </c>
      <c r="K2" s="42" t="s">
        <v>44</v>
      </c>
      <c r="L2" s="40" t="s">
        <v>49</v>
      </c>
      <c r="M2" s="38" t="s">
        <v>50</v>
      </c>
      <c r="N2" s="40" t="s">
        <v>51</v>
      </c>
    </row>
    <row r="3" spans="1:20" ht="49.5" customHeight="1" thickBot="1" x14ac:dyDescent="0.4">
      <c r="A3" s="3"/>
      <c r="B3" s="176"/>
      <c r="C3" s="173"/>
      <c r="D3" s="174"/>
      <c r="E3" s="176"/>
      <c r="F3" s="79"/>
      <c r="G3" s="34"/>
      <c r="H3" s="178"/>
      <c r="I3" s="79"/>
      <c r="J3" s="44" t="s">
        <v>25</v>
      </c>
      <c r="K3" s="43" t="s">
        <v>45</v>
      </c>
      <c r="L3" s="37">
        <v>150</v>
      </c>
      <c r="M3" s="39">
        <v>180</v>
      </c>
      <c r="N3" s="41">
        <v>160</v>
      </c>
    </row>
    <row r="4" spans="1:20" ht="15" customHeight="1" x14ac:dyDescent="0.35">
      <c r="A4" s="5"/>
      <c r="B4" s="186" t="s">
        <v>9</v>
      </c>
      <c r="C4" s="179"/>
      <c r="D4" s="180"/>
      <c r="E4" s="185" t="s">
        <v>10</v>
      </c>
      <c r="F4" s="183"/>
      <c r="G4" s="47"/>
      <c r="H4" s="169" t="s">
        <v>11</v>
      </c>
      <c r="I4" s="169"/>
      <c r="J4" s="169" t="s">
        <v>12</v>
      </c>
      <c r="K4" s="169"/>
      <c r="L4" s="3"/>
    </row>
    <row r="5" spans="1:20" ht="21.75" thickBot="1" x14ac:dyDescent="0.4">
      <c r="B5" s="186"/>
      <c r="C5" s="181"/>
      <c r="D5" s="182"/>
      <c r="E5" s="185"/>
      <c r="F5" s="184"/>
      <c r="G5" s="47"/>
      <c r="H5" s="170"/>
      <c r="I5" s="170"/>
      <c r="J5" s="170"/>
      <c r="K5" s="170"/>
      <c r="L5" s="9"/>
      <c r="M5" s="9"/>
      <c r="N5" s="2"/>
    </row>
    <row r="6" spans="1:20" s="4" customFormat="1" ht="24" thickBot="1" x14ac:dyDescent="0.3">
      <c r="B6" s="46" t="s">
        <v>19</v>
      </c>
      <c r="C6" s="48" t="s">
        <v>15</v>
      </c>
      <c r="D6" s="46" t="s">
        <v>16</v>
      </c>
      <c r="E6" s="46" t="s">
        <v>17</v>
      </c>
      <c r="F6" s="46" t="s">
        <v>18</v>
      </c>
      <c r="G6" s="46"/>
      <c r="H6" s="49" t="s">
        <v>20</v>
      </c>
      <c r="I6" s="113" t="s">
        <v>24</v>
      </c>
      <c r="J6" s="114"/>
      <c r="K6" s="115"/>
    </row>
    <row r="7" spans="1:20" ht="15" customHeight="1" x14ac:dyDescent="0.35">
      <c r="B7" s="72" t="s">
        <v>27</v>
      </c>
      <c r="C7" s="53"/>
      <c r="D7" s="57"/>
      <c r="E7" s="61"/>
      <c r="F7" s="63"/>
      <c r="G7" s="61"/>
      <c r="H7" s="65" t="s">
        <v>28</v>
      </c>
      <c r="I7" s="116">
        <v>115.3</v>
      </c>
      <c r="J7" s="117"/>
      <c r="K7" s="118"/>
    </row>
    <row r="8" spans="1:20" ht="15" customHeight="1" x14ac:dyDescent="0.35">
      <c r="B8" s="73"/>
      <c r="C8" s="54"/>
      <c r="D8" s="58"/>
      <c r="E8" s="54"/>
      <c r="F8" s="59"/>
      <c r="G8" s="55"/>
      <c r="H8" s="66" t="s">
        <v>29</v>
      </c>
      <c r="I8" s="119">
        <v>114.6</v>
      </c>
      <c r="J8" s="120"/>
      <c r="K8" s="121"/>
    </row>
    <row r="9" spans="1:20" ht="15" customHeight="1" x14ac:dyDescent="0.35">
      <c r="B9" s="73"/>
      <c r="C9" s="54"/>
      <c r="D9" s="59"/>
      <c r="E9" s="62"/>
      <c r="F9" s="64"/>
      <c r="G9" s="71"/>
      <c r="H9" s="67" t="s">
        <v>40</v>
      </c>
      <c r="I9" s="122">
        <v>111.45</v>
      </c>
      <c r="J9" s="123"/>
      <c r="K9" s="124"/>
    </row>
    <row r="10" spans="1:20" ht="15.75" customHeight="1" x14ac:dyDescent="0.35">
      <c r="B10" s="73" t="s">
        <v>43</v>
      </c>
      <c r="C10" s="55"/>
      <c r="D10" s="59"/>
      <c r="E10" s="62"/>
      <c r="F10" s="58"/>
      <c r="G10" s="54"/>
      <c r="H10" s="68" t="s">
        <v>30</v>
      </c>
      <c r="I10" s="125">
        <v>113.5</v>
      </c>
      <c r="J10" s="126"/>
      <c r="K10" s="127"/>
      <c r="T10" s="1" t="s">
        <v>23</v>
      </c>
    </row>
    <row r="11" spans="1:20" ht="15.75" customHeight="1" x14ac:dyDescent="0.35">
      <c r="B11" s="73" t="s">
        <v>23</v>
      </c>
      <c r="C11" s="54"/>
      <c r="D11" s="58"/>
      <c r="E11" s="55" t="s">
        <v>23</v>
      </c>
      <c r="F11" s="58"/>
      <c r="G11" s="54"/>
      <c r="H11" s="69" t="s">
        <v>39</v>
      </c>
      <c r="I11" s="128">
        <v>112.9</v>
      </c>
      <c r="J11" s="129"/>
      <c r="K11" s="130"/>
    </row>
    <row r="12" spans="1:20" ht="15.75" customHeight="1" thickBot="1" x14ac:dyDescent="0.4">
      <c r="B12" s="34"/>
      <c r="C12" s="56"/>
      <c r="D12" s="60"/>
      <c r="E12" s="56"/>
      <c r="F12" s="60"/>
      <c r="G12" s="56"/>
      <c r="H12" s="70" t="s">
        <v>31</v>
      </c>
      <c r="I12" s="131">
        <v>110.85</v>
      </c>
      <c r="J12" s="132"/>
      <c r="K12" s="133"/>
    </row>
    <row r="13" spans="1:20" ht="21.75" thickBot="1" x14ac:dyDescent="0.4">
      <c r="B13" s="147" t="s">
        <v>1</v>
      </c>
      <c r="C13" s="148"/>
      <c r="D13" s="15" t="s">
        <v>2</v>
      </c>
      <c r="E13" s="15" t="s">
        <v>3</v>
      </c>
      <c r="F13" s="15" t="s">
        <v>4</v>
      </c>
      <c r="G13" s="15" t="s">
        <v>26</v>
      </c>
      <c r="H13" s="15" t="s">
        <v>5</v>
      </c>
      <c r="I13" s="15" t="s">
        <v>6</v>
      </c>
      <c r="J13" s="15" t="s">
        <v>7</v>
      </c>
      <c r="K13" s="6" t="s">
        <v>8</v>
      </c>
    </row>
    <row r="14" spans="1:20" ht="17.25" customHeight="1" x14ac:dyDescent="0.35">
      <c r="A14" s="3"/>
      <c r="B14" s="149" t="s">
        <v>55</v>
      </c>
      <c r="C14" s="150"/>
      <c r="D14" s="143" t="s">
        <v>23</v>
      </c>
      <c r="E14" s="86"/>
      <c r="F14" s="134">
        <f>ROUND(QUOTIENT(E14,1.4),0)</f>
        <v>0</v>
      </c>
      <c r="G14" s="16"/>
      <c r="H14" s="24"/>
      <c r="I14" s="136"/>
      <c r="J14" s="86"/>
      <c r="K14" s="17" t="s">
        <v>23</v>
      </c>
    </row>
    <row r="15" spans="1:20" ht="18" customHeight="1" thickBot="1" x14ac:dyDescent="0.4">
      <c r="A15" s="3"/>
      <c r="B15" s="151" t="s">
        <v>32</v>
      </c>
      <c r="C15" s="152"/>
      <c r="D15" s="144"/>
      <c r="E15" s="87"/>
      <c r="F15" s="135"/>
      <c r="G15" s="23"/>
      <c r="H15" s="25">
        <v>28</v>
      </c>
      <c r="I15" s="137"/>
      <c r="J15" s="138"/>
      <c r="K15" s="18" t="s">
        <v>23</v>
      </c>
      <c r="L15" s="13"/>
    </row>
    <row r="16" spans="1:20" ht="21.75" thickBot="1" x14ac:dyDescent="0.4">
      <c r="A16" s="3"/>
      <c r="B16" s="74" t="s">
        <v>41</v>
      </c>
      <c r="C16" s="75"/>
      <c r="D16" s="84"/>
      <c r="E16" s="86">
        <v>32</v>
      </c>
      <c r="F16" s="98">
        <f t="shared" ref="F16" si="0" xml:space="preserve"> E16/IF(G16 = "S", $L$3, (IF(G16 = "C", $M$3, IF(G16 = "D", $N$3, 0))))*60</f>
        <v>12.8</v>
      </c>
      <c r="G16" s="157" t="s">
        <v>47</v>
      </c>
      <c r="H16" s="26">
        <v>3500</v>
      </c>
      <c r="I16" s="86"/>
      <c r="J16" s="86"/>
      <c r="K16" s="50" t="s">
        <v>37</v>
      </c>
      <c r="L16" s="13"/>
    </row>
    <row r="17" spans="1:12" ht="18" customHeight="1" thickBot="1" x14ac:dyDescent="0.4">
      <c r="A17" s="3"/>
      <c r="B17" s="187" t="s">
        <v>38</v>
      </c>
      <c r="C17" s="188"/>
      <c r="D17" s="85"/>
      <c r="E17" s="87"/>
      <c r="F17" s="99"/>
      <c r="G17" s="158"/>
      <c r="H17" s="27">
        <v>88</v>
      </c>
      <c r="I17" s="87"/>
      <c r="J17" s="87"/>
      <c r="K17" s="19" t="s">
        <v>23</v>
      </c>
      <c r="L17" s="13"/>
    </row>
    <row r="18" spans="1:12" ht="18" customHeight="1" x14ac:dyDescent="0.35">
      <c r="A18" s="3"/>
      <c r="B18" s="74" t="s">
        <v>41</v>
      </c>
      <c r="C18" s="75"/>
      <c r="D18" s="84" t="s">
        <v>53</v>
      </c>
      <c r="E18" s="86">
        <v>4</v>
      </c>
      <c r="F18" s="88">
        <f t="shared" ref="F18" si="1" xml:space="preserve"> E18/IF(G18 = "S", $L$3, (IF(G18 = "C", $M$3, IF(G18 = "D", $N$3, 0))))*60</f>
        <v>1.6</v>
      </c>
      <c r="G18" s="90" t="s">
        <v>47</v>
      </c>
      <c r="H18" s="78">
        <v>2500</v>
      </c>
      <c r="I18" s="86"/>
      <c r="J18" s="86"/>
      <c r="K18" s="28"/>
      <c r="L18" s="13"/>
    </row>
    <row r="19" spans="1:12" ht="18" customHeight="1" thickBot="1" x14ac:dyDescent="0.4">
      <c r="A19" s="3"/>
      <c r="B19" s="76"/>
      <c r="C19" s="77"/>
      <c r="D19" s="85"/>
      <c r="E19" s="87"/>
      <c r="F19" s="89"/>
      <c r="G19" s="91"/>
      <c r="H19" s="79"/>
      <c r="I19" s="87"/>
      <c r="J19" s="87"/>
      <c r="K19" s="29"/>
      <c r="L19" s="13"/>
    </row>
    <row r="20" spans="1:12" x14ac:dyDescent="0.35">
      <c r="A20" s="3"/>
      <c r="B20" s="103" t="s">
        <v>41</v>
      </c>
      <c r="C20" s="189"/>
      <c r="D20" s="84"/>
      <c r="E20" s="86">
        <v>14</v>
      </c>
      <c r="F20" s="88">
        <f t="shared" ref="F20" si="2" xml:space="preserve"> E20/IF(G20 = "S", $L$3, (IF(G20 = "C", $M$3, IF(G20 = "D", $N$3, 0))))*60</f>
        <v>5.25</v>
      </c>
      <c r="G20" s="90" t="s">
        <v>59</v>
      </c>
      <c r="H20" s="10">
        <v>3500</v>
      </c>
      <c r="I20" s="86"/>
      <c r="J20" s="86"/>
      <c r="K20" s="20" t="s">
        <v>54</v>
      </c>
    </row>
    <row r="21" spans="1:12" ht="18" customHeight="1" thickBot="1" x14ac:dyDescent="0.4">
      <c r="A21" s="3"/>
      <c r="B21" s="190" t="s">
        <v>38</v>
      </c>
      <c r="C21" s="191"/>
      <c r="D21" s="85"/>
      <c r="E21" s="87"/>
      <c r="F21" s="89"/>
      <c r="G21" s="91"/>
      <c r="H21" s="52">
        <v>105</v>
      </c>
      <c r="I21" s="87"/>
      <c r="J21" s="87"/>
      <c r="K21" s="19" t="s">
        <v>23</v>
      </c>
    </row>
    <row r="22" spans="1:12" x14ac:dyDescent="0.35">
      <c r="A22" s="3"/>
      <c r="B22" s="74" t="s">
        <v>41</v>
      </c>
      <c r="C22" s="75"/>
      <c r="D22" s="139" t="s">
        <v>46</v>
      </c>
      <c r="E22" s="140">
        <v>4</v>
      </c>
      <c r="F22" s="105">
        <f t="shared" ref="F22" si="3" xml:space="preserve"> E22/IF(G22 = "S", $L$3, (IF(G22 = "C", $M$3, IF(G22 = "D", $N$3, 0))))*60</f>
        <v>1.6</v>
      </c>
      <c r="G22" s="102" t="s">
        <v>47</v>
      </c>
      <c r="H22" s="80">
        <v>6000</v>
      </c>
      <c r="I22" s="140"/>
      <c r="J22" s="140"/>
      <c r="K22" s="31"/>
    </row>
    <row r="23" spans="1:12" ht="21.75" thickBot="1" x14ac:dyDescent="0.4">
      <c r="A23" s="3"/>
      <c r="B23" s="103"/>
      <c r="C23" s="104"/>
      <c r="D23" s="95"/>
      <c r="E23" s="87"/>
      <c r="F23" s="106"/>
      <c r="G23" s="101"/>
      <c r="H23" s="81"/>
      <c r="I23" s="138"/>
      <c r="J23" s="138"/>
      <c r="K23" s="32" t="s">
        <v>23</v>
      </c>
    </row>
    <row r="24" spans="1:12" ht="21.75" thickTop="1" x14ac:dyDescent="0.35">
      <c r="A24" s="3"/>
      <c r="B24" s="92" t="s">
        <v>58</v>
      </c>
      <c r="C24" s="93"/>
      <c r="D24" s="94"/>
      <c r="E24" s="96"/>
      <c r="F24" s="98">
        <v>2</v>
      </c>
      <c r="G24" s="100"/>
      <c r="H24" s="82">
        <v>6000</v>
      </c>
      <c r="I24" s="86"/>
      <c r="J24" s="86"/>
      <c r="K24" s="20"/>
    </row>
    <row r="25" spans="1:12" ht="21.75" thickBot="1" x14ac:dyDescent="0.4">
      <c r="A25" s="3"/>
      <c r="B25" s="107" t="s">
        <v>42</v>
      </c>
      <c r="C25" s="108"/>
      <c r="D25" s="95"/>
      <c r="E25" s="97"/>
      <c r="F25" s="99"/>
      <c r="G25" s="101"/>
      <c r="H25" s="83"/>
      <c r="I25" s="87"/>
      <c r="J25" s="87"/>
      <c r="K25" s="20"/>
    </row>
    <row r="26" spans="1:12" x14ac:dyDescent="0.35">
      <c r="A26" s="3"/>
      <c r="B26" s="74" t="s">
        <v>41</v>
      </c>
      <c r="C26" s="75"/>
      <c r="D26" s="94"/>
      <c r="E26" s="86">
        <v>41</v>
      </c>
      <c r="F26" s="105">
        <f t="shared" ref="F26" si="4" xml:space="preserve"> E26/IF(G26 = "S", $L$3, (IF(G26 = "C", $M$3, IF(G26 = "D", $N$3, 0))))*60</f>
        <v>13.666666666666666</v>
      </c>
      <c r="G26" s="100" t="s">
        <v>48</v>
      </c>
      <c r="H26" s="10">
        <v>3500</v>
      </c>
      <c r="I26" s="86"/>
      <c r="J26" s="86"/>
      <c r="K26" s="11" t="s">
        <v>35</v>
      </c>
    </row>
    <row r="27" spans="1:12" ht="21.75" thickBot="1" x14ac:dyDescent="0.4">
      <c r="A27" s="3"/>
      <c r="B27" s="76"/>
      <c r="C27" s="77"/>
      <c r="D27" s="95"/>
      <c r="E27" s="87"/>
      <c r="F27" s="106"/>
      <c r="G27" s="101"/>
      <c r="H27" s="34">
        <v>2500</v>
      </c>
      <c r="I27" s="87"/>
      <c r="J27" s="87"/>
      <c r="K27" s="12" t="s">
        <v>36</v>
      </c>
    </row>
    <row r="28" spans="1:12" x14ac:dyDescent="0.35">
      <c r="A28" s="3"/>
      <c r="B28" s="161" t="s">
        <v>41</v>
      </c>
      <c r="C28" s="162"/>
      <c r="D28" s="141" t="s">
        <v>56</v>
      </c>
      <c r="E28" s="86">
        <v>31</v>
      </c>
      <c r="F28" s="105">
        <f xml:space="preserve"> E28/IF(G28 = "S", $L$3, (IF(G28 = "C", $M$3, IF(G28 = "D", $N$3, 0))))*60</f>
        <v>11.625</v>
      </c>
      <c r="G28" s="100" t="s">
        <v>59</v>
      </c>
      <c r="H28" s="35">
        <v>3500</v>
      </c>
      <c r="I28" s="140"/>
      <c r="J28" s="140"/>
      <c r="K28" s="51" t="s">
        <v>34</v>
      </c>
    </row>
    <row r="29" spans="1:12" ht="21.75" thickBot="1" x14ac:dyDescent="0.4">
      <c r="A29" s="3"/>
      <c r="B29" s="163" t="s">
        <v>38</v>
      </c>
      <c r="C29" s="164"/>
      <c r="D29" s="142"/>
      <c r="E29" s="87"/>
      <c r="F29" s="106"/>
      <c r="G29" s="101"/>
      <c r="H29" s="36">
        <v>302</v>
      </c>
      <c r="I29" s="87"/>
      <c r="J29" s="87"/>
      <c r="K29" s="21" t="s">
        <v>33</v>
      </c>
    </row>
    <row r="30" spans="1:12" x14ac:dyDescent="0.35">
      <c r="A30" s="14"/>
      <c r="B30" s="74" t="s">
        <v>43</v>
      </c>
      <c r="C30" s="75"/>
      <c r="D30" s="94"/>
      <c r="E30" s="86">
        <v>40</v>
      </c>
      <c r="F30" s="105">
        <f t="shared" ref="F30" si="5" xml:space="preserve"> E30/IF(G30 = "S", $L$3, (IF(G30 = "C", $M$3, IF(G30 = "D", $N$3, 0))))*60</f>
        <v>15</v>
      </c>
      <c r="G30" s="159" t="s">
        <v>59</v>
      </c>
      <c r="H30" s="26">
        <v>3500</v>
      </c>
      <c r="I30" s="86"/>
      <c r="J30" s="86"/>
      <c r="K30" s="22" t="s">
        <v>39</v>
      </c>
    </row>
    <row r="31" spans="1:12" ht="21.75" thickBot="1" x14ac:dyDescent="0.4">
      <c r="A31" s="14"/>
      <c r="B31" s="111" t="s">
        <v>52</v>
      </c>
      <c r="C31" s="112"/>
      <c r="D31" s="95"/>
      <c r="E31" s="87"/>
      <c r="F31" s="106"/>
      <c r="G31" s="160"/>
      <c r="H31" s="33">
        <v>76</v>
      </c>
      <c r="I31" s="138"/>
      <c r="J31" s="138"/>
      <c r="K31" s="30"/>
    </row>
    <row r="32" spans="1:12" x14ac:dyDescent="0.35">
      <c r="A32" s="3"/>
      <c r="B32" s="165" t="s">
        <v>0</v>
      </c>
      <c r="C32" s="166"/>
      <c r="D32" s="153"/>
      <c r="E32" s="86">
        <f>SUM(E14:E31)</f>
        <v>166</v>
      </c>
      <c r="F32" s="155">
        <f>SUM(F14:F31)</f>
        <v>63.541666666666664</v>
      </c>
      <c r="G32" s="109"/>
      <c r="H32" s="153"/>
      <c r="I32" s="153"/>
      <c r="J32" s="153"/>
      <c r="K32" s="145"/>
    </row>
    <row r="33" spans="1:11" ht="21.75" thickBot="1" x14ac:dyDescent="0.4">
      <c r="A33" s="3"/>
      <c r="B33" s="167"/>
      <c r="C33" s="168"/>
      <c r="D33" s="154"/>
      <c r="E33" s="87"/>
      <c r="F33" s="156"/>
      <c r="G33" s="110"/>
      <c r="H33" s="154"/>
      <c r="I33" s="154"/>
      <c r="J33" s="154"/>
      <c r="K33" s="146"/>
    </row>
    <row r="34" spans="1:11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</row>
    <row r="36" spans="1:11" x14ac:dyDescent="0.35">
      <c r="F36" s="8"/>
    </row>
  </sheetData>
  <mergeCells count="102">
    <mergeCell ref="B28:C28"/>
    <mergeCell ref="B29:C29"/>
    <mergeCell ref="D30:D31"/>
    <mergeCell ref="E30:E31"/>
    <mergeCell ref="B32:C33"/>
    <mergeCell ref="K4:K5"/>
    <mergeCell ref="J4:J5"/>
    <mergeCell ref="C2:D3"/>
    <mergeCell ref="B2:B3"/>
    <mergeCell ref="F2:F3"/>
    <mergeCell ref="E2:E3"/>
    <mergeCell ref="I2:I3"/>
    <mergeCell ref="H2:H3"/>
    <mergeCell ref="C4:D5"/>
    <mergeCell ref="F4:F5"/>
    <mergeCell ref="E4:E5"/>
    <mergeCell ref="B4:B5"/>
    <mergeCell ref="I4:I5"/>
    <mergeCell ref="H4:H5"/>
    <mergeCell ref="B17:C17"/>
    <mergeCell ref="B20:C20"/>
    <mergeCell ref="B21:C21"/>
    <mergeCell ref="D14:D15"/>
    <mergeCell ref="K32:K33"/>
    <mergeCell ref="B13:C13"/>
    <mergeCell ref="B14:C14"/>
    <mergeCell ref="B15:C15"/>
    <mergeCell ref="B16:C16"/>
    <mergeCell ref="E32:E33"/>
    <mergeCell ref="D32:D33"/>
    <mergeCell ref="H32:H33"/>
    <mergeCell ref="F32:F33"/>
    <mergeCell ref="J32:J33"/>
    <mergeCell ref="I32:I33"/>
    <mergeCell ref="D16:D17"/>
    <mergeCell ref="E16:E17"/>
    <mergeCell ref="F16:F17"/>
    <mergeCell ref="I16:I17"/>
    <mergeCell ref="G16:G17"/>
    <mergeCell ref="J16:J17"/>
    <mergeCell ref="I30:I31"/>
    <mergeCell ref="J30:J31"/>
    <mergeCell ref="G30:G31"/>
    <mergeCell ref="D26:D27"/>
    <mergeCell ref="I26:I27"/>
    <mergeCell ref="J26:J27"/>
    <mergeCell ref="G26:G27"/>
    <mergeCell ref="D28:D29"/>
    <mergeCell ref="E28:E29"/>
    <mergeCell ref="F28:F29"/>
    <mergeCell ref="I28:I29"/>
    <mergeCell ref="J28:J29"/>
    <mergeCell ref="G28:G29"/>
    <mergeCell ref="F30:F31"/>
    <mergeCell ref="B25:C25"/>
    <mergeCell ref="G32:G33"/>
    <mergeCell ref="B30:C30"/>
    <mergeCell ref="B31:C31"/>
    <mergeCell ref="I6:K6"/>
    <mergeCell ref="I7:K7"/>
    <mergeCell ref="I8:K8"/>
    <mergeCell ref="I9:K9"/>
    <mergeCell ref="I10:K10"/>
    <mergeCell ref="I11:K11"/>
    <mergeCell ref="I12:K12"/>
    <mergeCell ref="E14:E15"/>
    <mergeCell ref="F14:F15"/>
    <mergeCell ref="I14:I15"/>
    <mergeCell ref="I24:I25"/>
    <mergeCell ref="J24:J25"/>
    <mergeCell ref="J14:J15"/>
    <mergeCell ref="D22:D23"/>
    <mergeCell ref="E22:E23"/>
    <mergeCell ref="F22:F23"/>
    <mergeCell ref="I22:I23"/>
    <mergeCell ref="J22:J23"/>
    <mergeCell ref="E26:E27"/>
    <mergeCell ref="I18:I19"/>
    <mergeCell ref="J18:J19"/>
    <mergeCell ref="B24:C24"/>
    <mergeCell ref="D24:D25"/>
    <mergeCell ref="E24:E25"/>
    <mergeCell ref="F24:F25"/>
    <mergeCell ref="G24:G25"/>
    <mergeCell ref="D20:D21"/>
    <mergeCell ref="E20:E21"/>
    <mergeCell ref="F20:F21"/>
    <mergeCell ref="I20:I21"/>
    <mergeCell ref="J20:J21"/>
    <mergeCell ref="G20:G21"/>
    <mergeCell ref="G22:G23"/>
    <mergeCell ref="B22:C23"/>
    <mergeCell ref="B26:C27"/>
    <mergeCell ref="B18:C19"/>
    <mergeCell ref="H18:H19"/>
    <mergeCell ref="H22:H23"/>
    <mergeCell ref="H24:H25"/>
    <mergeCell ref="D18:D19"/>
    <mergeCell ref="E18:E19"/>
    <mergeCell ref="F18:F19"/>
    <mergeCell ref="G18:G19"/>
    <mergeCell ref="F26:F27"/>
  </mergeCells>
  <printOptions horizontalCentered="1"/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Cavalleri</dc:creator>
  <cp:lastModifiedBy>mattia</cp:lastModifiedBy>
  <cp:lastPrinted>2021-03-31T19:20:35Z</cp:lastPrinted>
  <dcterms:created xsi:type="dcterms:W3CDTF">2015-01-22T15:11:21Z</dcterms:created>
  <dcterms:modified xsi:type="dcterms:W3CDTF">2021-04-12T21:50:28Z</dcterms:modified>
</cp:coreProperties>
</file>